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9020" windowHeight="1113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Sheet1!$A:$E,Sheet1!$1:$2</definedName>
  </definedNames>
  <calcPr calcId="145621"/>
</workbook>
</file>

<file path=xl/calcChain.xml><?xml version="1.0" encoding="utf-8"?>
<calcChain xmlns="http://schemas.openxmlformats.org/spreadsheetml/2006/main">
  <c r="AB43" i="1" l="1"/>
  <c r="T43" i="1"/>
  <c r="L43" i="1"/>
  <c r="AF42" i="1"/>
  <c r="AF43" i="1" s="1"/>
  <c r="AB42" i="1"/>
  <c r="Z42" i="1"/>
  <c r="Z43" i="1" s="1"/>
  <c r="X42" i="1"/>
  <c r="X43" i="1" s="1"/>
  <c r="V42" i="1"/>
  <c r="V43" i="1" s="1"/>
  <c r="T42" i="1"/>
  <c r="R42" i="1"/>
  <c r="R43" i="1" s="1"/>
  <c r="P42" i="1"/>
  <c r="P43" i="1" s="1"/>
  <c r="N42" i="1"/>
  <c r="N43" i="1" s="1"/>
  <c r="L42" i="1"/>
  <c r="J42" i="1"/>
  <c r="AD42" i="1" s="1"/>
  <c r="AH42" i="1" s="1"/>
  <c r="H42" i="1"/>
  <c r="H43" i="1" s="1"/>
  <c r="F42" i="1"/>
  <c r="F43" i="1" s="1"/>
  <c r="AD41" i="1"/>
  <c r="AH41" i="1" s="1"/>
  <c r="AF37" i="1"/>
  <c r="AB37" i="1"/>
  <c r="Z37" i="1"/>
  <c r="X37" i="1"/>
  <c r="V37" i="1"/>
  <c r="T37" i="1"/>
  <c r="R37" i="1"/>
  <c r="P37" i="1"/>
  <c r="N37" i="1"/>
  <c r="L37" i="1"/>
  <c r="J37" i="1"/>
  <c r="AD37" i="1" s="1"/>
  <c r="AH37" i="1" s="1"/>
  <c r="H37" i="1"/>
  <c r="F37" i="1"/>
  <c r="AD36" i="1"/>
  <c r="AH36" i="1" s="1"/>
  <c r="AH35" i="1"/>
  <c r="AD35" i="1"/>
  <c r="AD34" i="1"/>
  <c r="AH34" i="1" s="1"/>
  <c r="AH33" i="1"/>
  <c r="AD33" i="1"/>
  <c r="AD32" i="1"/>
  <c r="AH32" i="1" s="1"/>
  <c r="AH31" i="1"/>
  <c r="AD31" i="1"/>
  <c r="AD30" i="1"/>
  <c r="AH30" i="1" s="1"/>
  <c r="AH29" i="1"/>
  <c r="AD29" i="1"/>
  <c r="AD28" i="1"/>
  <c r="AH28" i="1" s="1"/>
  <c r="AH27" i="1"/>
  <c r="AD27" i="1"/>
  <c r="AD26" i="1"/>
  <c r="AH26" i="1" s="1"/>
  <c r="AH25" i="1"/>
  <c r="AD25" i="1"/>
  <c r="AD24" i="1"/>
  <c r="AH24" i="1" s="1"/>
  <c r="AH23" i="1"/>
  <c r="AD23" i="1"/>
  <c r="AD22" i="1"/>
  <c r="AH22" i="1" s="1"/>
  <c r="AH21" i="1"/>
  <c r="AD21" i="1"/>
  <c r="AD20" i="1"/>
  <c r="AH20" i="1" s="1"/>
  <c r="AH19" i="1"/>
  <c r="AD19" i="1"/>
  <c r="AD18" i="1"/>
  <c r="AH18" i="1" s="1"/>
  <c r="AH17" i="1"/>
  <c r="AD17" i="1"/>
  <c r="AD16" i="1"/>
  <c r="AH16" i="1" s="1"/>
  <c r="AH15" i="1"/>
  <c r="AD15" i="1"/>
  <c r="AD14" i="1"/>
  <c r="AH14" i="1" s="1"/>
  <c r="AB12" i="1"/>
  <c r="AB38" i="1" s="1"/>
  <c r="AB44" i="1" s="1"/>
  <c r="Z12" i="1"/>
  <c r="Z38" i="1" s="1"/>
  <c r="Z44" i="1" s="1"/>
  <c r="T12" i="1"/>
  <c r="T38" i="1" s="1"/>
  <c r="T44" i="1" s="1"/>
  <c r="R12" i="1"/>
  <c r="R38" i="1" s="1"/>
  <c r="R44" i="1" s="1"/>
  <c r="L12" i="1"/>
  <c r="L38" i="1" s="1"/>
  <c r="L44" i="1" s="1"/>
  <c r="J12" i="1"/>
  <c r="AF11" i="1"/>
  <c r="AF12" i="1" s="1"/>
  <c r="AF38" i="1" s="1"/>
  <c r="AB11" i="1"/>
  <c r="Z11" i="1"/>
  <c r="X11" i="1"/>
  <c r="X12" i="1" s="1"/>
  <c r="X38" i="1" s="1"/>
  <c r="X44" i="1" s="1"/>
  <c r="V11" i="1"/>
  <c r="V12" i="1" s="1"/>
  <c r="V38" i="1" s="1"/>
  <c r="T11" i="1"/>
  <c r="R11" i="1"/>
  <c r="P11" i="1"/>
  <c r="P12" i="1" s="1"/>
  <c r="P38" i="1" s="1"/>
  <c r="P44" i="1" s="1"/>
  <c r="N11" i="1"/>
  <c r="N12" i="1" s="1"/>
  <c r="N38" i="1" s="1"/>
  <c r="L11" i="1"/>
  <c r="J11" i="1"/>
  <c r="AD11" i="1" s="1"/>
  <c r="H11" i="1"/>
  <c r="H12" i="1" s="1"/>
  <c r="H38" i="1" s="1"/>
  <c r="H44" i="1" s="1"/>
  <c r="F11" i="1"/>
  <c r="F12" i="1" s="1"/>
  <c r="AD10" i="1"/>
  <c r="AH10" i="1" s="1"/>
  <c r="AH9" i="1"/>
  <c r="AD9" i="1"/>
  <c r="AD8" i="1"/>
  <c r="AH8" i="1" s="1"/>
  <c r="AH7" i="1"/>
  <c r="AD7" i="1"/>
  <c r="AD6" i="1"/>
  <c r="AH6" i="1" s="1"/>
  <c r="AH5" i="1"/>
  <c r="AD5" i="1"/>
  <c r="F38" i="1" l="1"/>
  <c r="N44" i="1"/>
  <c r="V44" i="1"/>
  <c r="AF44" i="1"/>
  <c r="AD12" i="1"/>
  <c r="AH12" i="1" s="1"/>
  <c r="J38" i="1"/>
  <c r="J43" i="1"/>
  <c r="AD43" i="1" s="1"/>
  <c r="AH43" i="1" s="1"/>
  <c r="AH11" i="1"/>
  <c r="J44" i="1" l="1"/>
  <c r="AD44" i="1" s="1"/>
  <c r="AD38" i="1"/>
  <c r="F44" i="1"/>
  <c r="AH38" i="1"/>
  <c r="AH44" i="1" l="1"/>
</calcChain>
</file>

<file path=xl/sharedStrings.xml><?xml version="1.0" encoding="utf-8"?>
<sst xmlns="http://schemas.openxmlformats.org/spreadsheetml/2006/main" count="67" uniqueCount="58">
  <si>
    <t>Fundraising</t>
  </si>
  <si>
    <t>Management</t>
  </si>
  <si>
    <t>(P.)</t>
  </si>
  <si>
    <t>Concerts &amp; Events</t>
  </si>
  <si>
    <t>Deployment Support</t>
  </si>
  <si>
    <t>DVD Video Library</t>
  </si>
  <si>
    <t>General Storage &amp; Supplies</t>
  </si>
  <si>
    <t>Grants</t>
  </si>
  <si>
    <t>Holiday Cheer</t>
  </si>
  <si>
    <t>Patient T-shirts</t>
  </si>
  <si>
    <t>Patient visits</t>
  </si>
  <si>
    <t>W57 Family Rm</t>
  </si>
  <si>
    <t>P. - Other</t>
  </si>
  <si>
    <t>Total P.</t>
  </si>
  <si>
    <t>Unclassified</t>
  </si>
  <si>
    <t>TOTAL</t>
  </si>
  <si>
    <t>Ordinary Income/Expense</t>
  </si>
  <si>
    <t>Income</t>
  </si>
  <si>
    <t>Donations - Foundations</t>
  </si>
  <si>
    <t>Donations - Corporate</t>
  </si>
  <si>
    <t>Donations - Individual</t>
  </si>
  <si>
    <t>Program Revenue</t>
  </si>
  <si>
    <t>In-Kind Donations</t>
  </si>
  <si>
    <t>Shipping Income</t>
  </si>
  <si>
    <t>Total Income</t>
  </si>
  <si>
    <t>Gross Profit</t>
  </si>
  <si>
    <t>Expense</t>
  </si>
  <si>
    <t>Accounting fees</t>
  </si>
  <si>
    <t>Advertising &amp; marketing</t>
  </si>
  <si>
    <t>Bank service charges</t>
  </si>
  <si>
    <t>Business license, taxes &amp; fees</t>
  </si>
  <si>
    <t>Catering/meals</t>
  </si>
  <si>
    <t>Communication expense</t>
  </si>
  <si>
    <t>Contract services</t>
  </si>
  <si>
    <t>Dues and memberships</t>
  </si>
  <si>
    <t>Equipment expense</t>
  </si>
  <si>
    <t>Facilities rentals</t>
  </si>
  <si>
    <t>Grants given</t>
  </si>
  <si>
    <t>Legal fees</t>
  </si>
  <si>
    <t>Meals &amp; entertainment</t>
  </si>
  <si>
    <t>Merchant fees</t>
  </si>
  <si>
    <t>Office Supplies</t>
  </si>
  <si>
    <t>Petty Cash expense</t>
  </si>
  <si>
    <t>Postage &amp; delivery</t>
  </si>
  <si>
    <t>Printing expense</t>
  </si>
  <si>
    <t>Program supplies</t>
  </si>
  <si>
    <t>Rent expense</t>
  </si>
  <si>
    <t>Rental fees</t>
  </si>
  <si>
    <t>Software</t>
  </si>
  <si>
    <t>Travel expense</t>
  </si>
  <si>
    <t>Total Expense</t>
  </si>
  <si>
    <t>Net Ordinary Income</t>
  </si>
  <si>
    <t>Other Income/Expense</t>
  </si>
  <si>
    <t>Other Income</t>
  </si>
  <si>
    <t>Interest Income</t>
  </si>
  <si>
    <t>Total Other Income</t>
  </si>
  <si>
    <t>Net Other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</si>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</sst>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2" fillId="0" borderId="3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"/>
  <sheetViews>
    <sheetView tabSelected="1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/>
    </sheetView>
  </sheetViews>
  <sheetFormatPr defaultRowHeight="15" x14ac:dyDescent="0.25"/>
  <cols>
    <col min="1" max="4" width="3" style="13" customWidth="1"/>
    <col min="5" max="5" width="25.85546875" style="13" customWidth="1"/>
    <col min="6" max="6" width="10.28515625" style="14" bestFit="1" customWidth="1"/>
    <col min="7" max="7" width="2.28515625" style="14" customWidth="1"/>
    <col min="8" max="8" width="11.28515625" style="14" bestFit="1" customWidth="1"/>
    <col min="9" max="9" width="2.28515625" style="14" customWidth="1"/>
    <col min="10" max="10" width="15.7109375" style="14" bestFit="1" customWidth="1"/>
    <col min="11" max="11" width="2.28515625" style="14" customWidth="1"/>
    <col min="12" max="12" width="17.42578125" style="14" bestFit="1" customWidth="1"/>
    <col min="13" max="13" width="2.28515625" style="14" customWidth="1"/>
    <col min="14" max="14" width="15.28515625" style="14" bestFit="1" customWidth="1"/>
    <col min="15" max="15" width="2.28515625" style="14" customWidth="1"/>
    <col min="16" max="16" width="23" style="14" bestFit="1" customWidth="1"/>
    <col min="17" max="17" width="2.28515625" style="14" customWidth="1"/>
    <col min="18" max="18" width="6.28515625" style="14" bestFit="1" customWidth="1"/>
    <col min="19" max="19" width="2.28515625" style="14" customWidth="1"/>
    <col min="20" max="20" width="11.85546875" style="14" bestFit="1" customWidth="1"/>
    <col min="21" max="21" width="2.28515625" style="14" customWidth="1"/>
    <col min="22" max="22" width="13.28515625" style="14" bestFit="1" customWidth="1"/>
    <col min="23" max="23" width="2.28515625" style="14" customWidth="1"/>
    <col min="24" max="24" width="11.140625" style="14" bestFit="1" customWidth="1"/>
    <col min="25" max="25" width="2.28515625" style="14" customWidth="1"/>
    <col min="26" max="26" width="12.5703125" style="14" bestFit="1" customWidth="1"/>
    <col min="27" max="27" width="2.28515625" style="14" customWidth="1"/>
    <col min="28" max="28" width="8.28515625" style="14" bestFit="1" customWidth="1"/>
    <col min="29" max="29" width="2.28515625" style="14" customWidth="1"/>
    <col min="30" max="30" width="8.42578125" style="14" bestFit="1" customWidth="1"/>
    <col min="31" max="31" width="2.28515625" style="14" customWidth="1"/>
    <col min="32" max="32" width="10.5703125" style="14" bestFit="1" customWidth="1"/>
    <col min="33" max="33" width="2.28515625" style="14" customWidth="1"/>
    <col min="34" max="34" width="8.7109375" style="14" bestFit="1" customWidth="1"/>
  </cols>
  <sheetData>
    <row r="1" spans="1:34" s="11" customFormat="1" x14ac:dyDescent="0.25">
      <c r="A1" s="9"/>
      <c r="B1" s="9"/>
      <c r="C1" s="9"/>
      <c r="D1" s="9"/>
      <c r="E1" s="9"/>
      <c r="F1" s="10"/>
      <c r="G1" s="10"/>
      <c r="H1" s="10"/>
      <c r="I1" s="10"/>
      <c r="J1" s="9" t="s">
        <v>3</v>
      </c>
      <c r="K1" s="10"/>
      <c r="L1" s="9" t="s">
        <v>4</v>
      </c>
      <c r="M1" s="10"/>
      <c r="N1" s="9" t="s">
        <v>5</v>
      </c>
      <c r="O1" s="10"/>
      <c r="P1" s="9" t="s">
        <v>6</v>
      </c>
      <c r="Q1" s="10"/>
      <c r="R1" s="9" t="s">
        <v>7</v>
      </c>
      <c r="S1" s="10"/>
      <c r="T1" s="9" t="s">
        <v>8</v>
      </c>
      <c r="U1" s="10"/>
      <c r="V1" s="9" t="s">
        <v>9</v>
      </c>
      <c r="W1" s="10"/>
      <c r="X1" s="9" t="s">
        <v>10</v>
      </c>
      <c r="Y1" s="10"/>
      <c r="Z1" s="9" t="s">
        <v>11</v>
      </c>
      <c r="AA1" s="10"/>
      <c r="AB1" s="9" t="s">
        <v>12</v>
      </c>
      <c r="AC1" s="10"/>
      <c r="AD1" s="10"/>
      <c r="AE1" s="10"/>
      <c r="AF1" s="10"/>
      <c r="AG1" s="10"/>
      <c r="AH1" s="10"/>
    </row>
    <row r="2" spans="1:34" s="11" customFormat="1" ht="15.75" thickBot="1" x14ac:dyDescent="0.3">
      <c r="A2" s="9"/>
      <c r="B2" s="9"/>
      <c r="C2" s="9"/>
      <c r="D2" s="9"/>
      <c r="E2" s="9"/>
      <c r="F2" s="12" t="s">
        <v>0</v>
      </c>
      <c r="G2" s="10"/>
      <c r="H2" s="12" t="s">
        <v>1</v>
      </c>
      <c r="I2" s="10"/>
      <c r="J2" s="12" t="s">
        <v>2</v>
      </c>
      <c r="K2" s="10"/>
      <c r="L2" s="12" t="s">
        <v>2</v>
      </c>
      <c r="M2" s="10"/>
      <c r="N2" s="12" t="s">
        <v>2</v>
      </c>
      <c r="O2" s="10"/>
      <c r="P2" s="12" t="s">
        <v>2</v>
      </c>
      <c r="Q2" s="10"/>
      <c r="R2" s="12" t="s">
        <v>2</v>
      </c>
      <c r="S2" s="10"/>
      <c r="T2" s="12" t="s">
        <v>2</v>
      </c>
      <c r="U2" s="10"/>
      <c r="V2" s="12" t="s">
        <v>2</v>
      </c>
      <c r="W2" s="10"/>
      <c r="X2" s="12" t="s">
        <v>2</v>
      </c>
      <c r="Y2" s="10"/>
      <c r="Z2" s="12" t="s">
        <v>2</v>
      </c>
      <c r="AA2" s="10"/>
      <c r="AB2" s="12" t="s">
        <v>2</v>
      </c>
      <c r="AC2" s="10"/>
      <c r="AD2" s="12" t="s">
        <v>13</v>
      </c>
      <c r="AE2" s="10"/>
      <c r="AF2" s="12" t="s">
        <v>14</v>
      </c>
      <c r="AG2" s="10"/>
      <c r="AH2" s="12" t="s">
        <v>15</v>
      </c>
    </row>
    <row r="3" spans="1:34" ht="15.75" thickTop="1" x14ac:dyDescent="0.25">
      <c r="A3" s="1"/>
      <c r="B3" s="1" t="s">
        <v>16</v>
      </c>
      <c r="C3" s="1"/>
      <c r="D3" s="1"/>
      <c r="E3" s="1"/>
      <c r="F3" s="2"/>
      <c r="G3" s="3"/>
      <c r="H3" s="2"/>
      <c r="I3" s="3"/>
      <c r="J3" s="2"/>
      <c r="K3" s="3"/>
      <c r="L3" s="2"/>
      <c r="M3" s="3"/>
      <c r="N3" s="2"/>
      <c r="O3" s="3"/>
      <c r="P3" s="2"/>
      <c r="Q3" s="3"/>
      <c r="R3" s="2"/>
      <c r="S3" s="3"/>
      <c r="T3" s="2"/>
      <c r="U3" s="3"/>
      <c r="V3" s="2"/>
      <c r="W3" s="3"/>
      <c r="X3" s="2"/>
      <c r="Y3" s="3"/>
      <c r="Z3" s="2"/>
      <c r="AA3" s="3"/>
      <c r="AB3" s="2"/>
      <c r="AC3" s="3"/>
      <c r="AD3" s="2"/>
      <c r="AE3" s="3"/>
      <c r="AF3" s="2"/>
      <c r="AG3" s="3"/>
      <c r="AH3" s="2"/>
    </row>
    <row r="4" spans="1:34" x14ac:dyDescent="0.25">
      <c r="A4" s="1"/>
      <c r="B4" s="1"/>
      <c r="C4" s="1"/>
      <c r="D4" s="1" t="s">
        <v>17</v>
      </c>
      <c r="E4" s="1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  <c r="X4" s="2"/>
      <c r="Y4" s="3"/>
      <c r="Z4" s="2"/>
      <c r="AA4" s="3"/>
      <c r="AB4" s="2"/>
      <c r="AC4" s="3"/>
      <c r="AD4" s="2"/>
      <c r="AE4" s="3"/>
      <c r="AF4" s="2"/>
      <c r="AG4" s="3"/>
      <c r="AH4" s="2"/>
    </row>
    <row r="5" spans="1:34" x14ac:dyDescent="0.25">
      <c r="A5" s="1"/>
      <c r="B5" s="1"/>
      <c r="C5" s="1"/>
      <c r="D5" s="1"/>
      <c r="E5" s="1" t="s">
        <v>18</v>
      </c>
      <c r="F5" s="2">
        <v>1067</v>
      </c>
      <c r="G5" s="3"/>
      <c r="H5" s="2">
        <v>0</v>
      </c>
      <c r="I5" s="3"/>
      <c r="J5" s="2">
        <v>0</v>
      </c>
      <c r="K5" s="3"/>
      <c r="L5" s="2">
        <v>0</v>
      </c>
      <c r="M5" s="3"/>
      <c r="N5" s="2">
        <v>0</v>
      </c>
      <c r="O5" s="3"/>
      <c r="P5" s="2">
        <v>0</v>
      </c>
      <c r="Q5" s="3"/>
      <c r="R5" s="2">
        <v>0</v>
      </c>
      <c r="S5" s="3"/>
      <c r="T5" s="2">
        <v>0</v>
      </c>
      <c r="U5" s="3"/>
      <c r="V5" s="2">
        <v>0</v>
      </c>
      <c r="W5" s="3"/>
      <c r="X5" s="2">
        <v>0</v>
      </c>
      <c r="Y5" s="3"/>
      <c r="Z5" s="2">
        <v>0</v>
      </c>
      <c r="AA5" s="3"/>
      <c r="AB5" s="2">
        <v>0</v>
      </c>
      <c r="AC5" s="3"/>
      <c r="AD5" s="2">
        <f t="shared" ref="AD5:AD12" si="0">ROUND(SUM(J5:AB5),5)</f>
        <v>0</v>
      </c>
      <c r="AE5" s="3"/>
      <c r="AF5" s="2">
        <v>3216.78</v>
      </c>
      <c r="AG5" s="3"/>
      <c r="AH5" s="2">
        <f t="shared" ref="AH5:AH12" si="1">ROUND(SUM(F5:H5)+SUM(AD5:AF5),5)</f>
        <v>4283.78</v>
      </c>
    </row>
    <row r="6" spans="1:34" x14ac:dyDescent="0.25">
      <c r="A6" s="1"/>
      <c r="B6" s="1"/>
      <c r="C6" s="1"/>
      <c r="D6" s="1"/>
      <c r="E6" s="1" t="s">
        <v>19</v>
      </c>
      <c r="F6" s="2">
        <v>1438</v>
      </c>
      <c r="G6" s="3"/>
      <c r="H6" s="2">
        <v>0</v>
      </c>
      <c r="I6" s="3"/>
      <c r="J6" s="2">
        <v>0</v>
      </c>
      <c r="K6" s="3"/>
      <c r="L6" s="2">
        <v>0</v>
      </c>
      <c r="M6" s="3"/>
      <c r="N6" s="2">
        <v>0</v>
      </c>
      <c r="O6" s="3"/>
      <c r="P6" s="2">
        <v>0</v>
      </c>
      <c r="Q6" s="3"/>
      <c r="R6" s="2">
        <v>0</v>
      </c>
      <c r="S6" s="3"/>
      <c r="T6" s="2">
        <v>0</v>
      </c>
      <c r="U6" s="3"/>
      <c r="V6" s="2">
        <v>0</v>
      </c>
      <c r="W6" s="3"/>
      <c r="X6" s="2">
        <v>0</v>
      </c>
      <c r="Y6" s="3"/>
      <c r="Z6" s="2">
        <v>0</v>
      </c>
      <c r="AA6" s="3"/>
      <c r="AB6" s="2">
        <v>0</v>
      </c>
      <c r="AC6" s="3"/>
      <c r="AD6" s="2">
        <f t="shared" si="0"/>
        <v>0</v>
      </c>
      <c r="AE6" s="3"/>
      <c r="AF6" s="2">
        <v>7180</v>
      </c>
      <c r="AG6" s="3"/>
      <c r="AH6" s="2">
        <f t="shared" si="1"/>
        <v>8618</v>
      </c>
    </row>
    <row r="7" spans="1:34" x14ac:dyDescent="0.25">
      <c r="A7" s="1"/>
      <c r="B7" s="1"/>
      <c r="C7" s="1"/>
      <c r="D7" s="1"/>
      <c r="E7" s="1" t="s">
        <v>20</v>
      </c>
      <c r="F7" s="2">
        <v>2838</v>
      </c>
      <c r="G7" s="3"/>
      <c r="H7" s="2">
        <v>0</v>
      </c>
      <c r="I7" s="3"/>
      <c r="J7" s="2">
        <v>0</v>
      </c>
      <c r="K7" s="3"/>
      <c r="L7" s="2">
        <v>0</v>
      </c>
      <c r="M7" s="3"/>
      <c r="N7" s="2">
        <v>0</v>
      </c>
      <c r="O7" s="3"/>
      <c r="P7" s="2">
        <v>0</v>
      </c>
      <c r="Q7" s="3"/>
      <c r="R7" s="2">
        <v>0</v>
      </c>
      <c r="S7" s="3"/>
      <c r="T7" s="2">
        <v>0</v>
      </c>
      <c r="U7" s="3"/>
      <c r="V7" s="2">
        <v>0</v>
      </c>
      <c r="W7" s="3"/>
      <c r="X7" s="2">
        <v>0</v>
      </c>
      <c r="Y7" s="3"/>
      <c r="Z7" s="2">
        <v>0</v>
      </c>
      <c r="AA7" s="3"/>
      <c r="AB7" s="2">
        <v>0</v>
      </c>
      <c r="AC7" s="3"/>
      <c r="AD7" s="2">
        <f t="shared" si="0"/>
        <v>0</v>
      </c>
      <c r="AE7" s="3"/>
      <c r="AF7" s="2">
        <v>72215.62</v>
      </c>
      <c r="AG7" s="3"/>
      <c r="AH7" s="2">
        <f t="shared" si="1"/>
        <v>75053.62</v>
      </c>
    </row>
    <row r="8" spans="1:34" x14ac:dyDescent="0.25">
      <c r="A8" s="1"/>
      <c r="B8" s="1"/>
      <c r="C8" s="1"/>
      <c r="D8" s="1"/>
      <c r="E8" s="1" t="s">
        <v>21</v>
      </c>
      <c r="F8" s="2">
        <v>0</v>
      </c>
      <c r="G8" s="3"/>
      <c r="H8" s="2">
        <v>0</v>
      </c>
      <c r="I8" s="3"/>
      <c r="J8" s="2">
        <v>0</v>
      </c>
      <c r="K8" s="3"/>
      <c r="L8" s="2">
        <v>0</v>
      </c>
      <c r="M8" s="3"/>
      <c r="N8" s="2">
        <v>0</v>
      </c>
      <c r="O8" s="3"/>
      <c r="P8" s="2">
        <v>0</v>
      </c>
      <c r="Q8" s="3"/>
      <c r="R8" s="2">
        <v>0</v>
      </c>
      <c r="S8" s="3"/>
      <c r="T8" s="2">
        <v>0</v>
      </c>
      <c r="U8" s="3"/>
      <c r="V8" s="2">
        <v>7319.93</v>
      </c>
      <c r="W8" s="3"/>
      <c r="X8" s="2">
        <v>0</v>
      </c>
      <c r="Y8" s="3"/>
      <c r="Z8" s="2">
        <v>0</v>
      </c>
      <c r="AA8" s="3"/>
      <c r="AB8" s="2">
        <v>0</v>
      </c>
      <c r="AC8" s="3"/>
      <c r="AD8" s="2">
        <f t="shared" si="0"/>
        <v>7319.93</v>
      </c>
      <c r="AE8" s="3"/>
      <c r="AF8" s="2">
        <v>0</v>
      </c>
      <c r="AG8" s="3"/>
      <c r="AH8" s="2">
        <f t="shared" si="1"/>
        <v>7319.93</v>
      </c>
    </row>
    <row r="9" spans="1:34" x14ac:dyDescent="0.25">
      <c r="A9" s="1"/>
      <c r="B9" s="1"/>
      <c r="C9" s="1"/>
      <c r="D9" s="1"/>
      <c r="E9" s="1" t="s">
        <v>22</v>
      </c>
      <c r="F9" s="2">
        <v>345</v>
      </c>
      <c r="G9" s="3"/>
      <c r="H9" s="2">
        <v>0</v>
      </c>
      <c r="I9" s="3"/>
      <c r="J9" s="2">
        <v>400</v>
      </c>
      <c r="K9" s="3"/>
      <c r="L9" s="2">
        <v>0</v>
      </c>
      <c r="M9" s="3"/>
      <c r="N9" s="2">
        <v>1000</v>
      </c>
      <c r="O9" s="3"/>
      <c r="P9" s="2">
        <v>0</v>
      </c>
      <c r="Q9" s="3"/>
      <c r="R9" s="2">
        <v>0</v>
      </c>
      <c r="S9" s="3"/>
      <c r="T9" s="2">
        <v>2775</v>
      </c>
      <c r="U9" s="3"/>
      <c r="V9" s="2">
        <v>0</v>
      </c>
      <c r="W9" s="3"/>
      <c r="X9" s="2">
        <v>20</v>
      </c>
      <c r="Y9" s="3"/>
      <c r="Z9" s="2">
        <v>0</v>
      </c>
      <c r="AA9" s="3"/>
      <c r="AB9" s="2">
        <v>0</v>
      </c>
      <c r="AC9" s="3"/>
      <c r="AD9" s="2">
        <f t="shared" si="0"/>
        <v>4195</v>
      </c>
      <c r="AE9" s="3"/>
      <c r="AF9" s="2">
        <v>0</v>
      </c>
      <c r="AG9" s="3"/>
      <c r="AH9" s="2">
        <f t="shared" si="1"/>
        <v>4540</v>
      </c>
    </row>
    <row r="10" spans="1:34" ht="15.75" thickBot="1" x14ac:dyDescent="0.3">
      <c r="A10" s="1"/>
      <c r="B10" s="1"/>
      <c r="C10" s="1"/>
      <c r="D10" s="1"/>
      <c r="E10" s="1" t="s">
        <v>23</v>
      </c>
      <c r="F10" s="4">
        <v>0</v>
      </c>
      <c r="G10" s="3"/>
      <c r="H10" s="4">
        <v>0</v>
      </c>
      <c r="I10" s="3"/>
      <c r="J10" s="4">
        <v>0</v>
      </c>
      <c r="K10" s="3"/>
      <c r="L10" s="4">
        <v>0</v>
      </c>
      <c r="M10" s="3"/>
      <c r="N10" s="4">
        <v>0</v>
      </c>
      <c r="O10" s="3"/>
      <c r="P10" s="4">
        <v>0</v>
      </c>
      <c r="Q10" s="3"/>
      <c r="R10" s="4">
        <v>0</v>
      </c>
      <c r="S10" s="3"/>
      <c r="T10" s="4">
        <v>0</v>
      </c>
      <c r="U10" s="3"/>
      <c r="V10" s="4">
        <v>330.86</v>
      </c>
      <c r="W10" s="3"/>
      <c r="X10" s="4">
        <v>0</v>
      </c>
      <c r="Y10" s="3"/>
      <c r="Z10" s="4">
        <v>0</v>
      </c>
      <c r="AA10" s="3"/>
      <c r="AB10" s="4">
        <v>0</v>
      </c>
      <c r="AC10" s="3"/>
      <c r="AD10" s="4">
        <f t="shared" si="0"/>
        <v>330.86</v>
      </c>
      <c r="AE10" s="3"/>
      <c r="AF10" s="4">
        <v>0</v>
      </c>
      <c r="AG10" s="3"/>
      <c r="AH10" s="4">
        <f t="shared" si="1"/>
        <v>330.86</v>
      </c>
    </row>
    <row r="11" spans="1:34" ht="15.75" thickBot="1" x14ac:dyDescent="0.3">
      <c r="A11" s="1"/>
      <c r="B11" s="1"/>
      <c r="C11" s="1"/>
      <c r="D11" s="1" t="s">
        <v>24</v>
      </c>
      <c r="E11" s="1"/>
      <c r="F11" s="5">
        <f>ROUND(SUM(F4:F10),5)</f>
        <v>5688</v>
      </c>
      <c r="G11" s="3"/>
      <c r="H11" s="5">
        <f>ROUND(SUM(H4:H10),5)</f>
        <v>0</v>
      </c>
      <c r="I11" s="3"/>
      <c r="J11" s="5">
        <f>ROUND(SUM(J4:J10),5)</f>
        <v>400</v>
      </c>
      <c r="K11" s="3"/>
      <c r="L11" s="5">
        <f>ROUND(SUM(L4:L10),5)</f>
        <v>0</v>
      </c>
      <c r="M11" s="3"/>
      <c r="N11" s="5">
        <f>ROUND(SUM(N4:N10),5)</f>
        <v>1000</v>
      </c>
      <c r="O11" s="3"/>
      <c r="P11" s="5">
        <f>ROUND(SUM(P4:P10),5)</f>
        <v>0</v>
      </c>
      <c r="Q11" s="3"/>
      <c r="R11" s="5">
        <f>ROUND(SUM(R4:R10),5)</f>
        <v>0</v>
      </c>
      <c r="S11" s="3"/>
      <c r="T11" s="5">
        <f>ROUND(SUM(T4:T10),5)</f>
        <v>2775</v>
      </c>
      <c r="U11" s="3"/>
      <c r="V11" s="5">
        <f>ROUND(SUM(V4:V10),5)</f>
        <v>7650.79</v>
      </c>
      <c r="W11" s="3"/>
      <c r="X11" s="5">
        <f>ROUND(SUM(X4:X10),5)</f>
        <v>20</v>
      </c>
      <c r="Y11" s="3"/>
      <c r="Z11" s="5">
        <f>ROUND(SUM(Z4:Z10),5)</f>
        <v>0</v>
      </c>
      <c r="AA11" s="3"/>
      <c r="AB11" s="5">
        <f>ROUND(SUM(AB4:AB10),5)</f>
        <v>0</v>
      </c>
      <c r="AC11" s="3"/>
      <c r="AD11" s="5">
        <f t="shared" si="0"/>
        <v>11845.79</v>
      </c>
      <c r="AE11" s="3"/>
      <c r="AF11" s="5">
        <f>ROUND(SUM(AF4:AF10),5)</f>
        <v>82612.399999999994</v>
      </c>
      <c r="AG11" s="3"/>
      <c r="AH11" s="5">
        <f t="shared" si="1"/>
        <v>100146.19</v>
      </c>
    </row>
    <row r="12" spans="1:34" ht="30" customHeight="1" x14ac:dyDescent="0.25">
      <c r="A12" s="1"/>
      <c r="B12" s="1"/>
      <c r="C12" s="1" t="s">
        <v>25</v>
      </c>
      <c r="D12" s="1"/>
      <c r="E12" s="1"/>
      <c r="F12" s="2">
        <f>F11</f>
        <v>5688</v>
      </c>
      <c r="G12" s="3"/>
      <c r="H12" s="2">
        <f>H11</f>
        <v>0</v>
      </c>
      <c r="I12" s="3"/>
      <c r="J12" s="2">
        <f>J11</f>
        <v>400</v>
      </c>
      <c r="K12" s="3"/>
      <c r="L12" s="2">
        <f>L11</f>
        <v>0</v>
      </c>
      <c r="M12" s="3"/>
      <c r="N12" s="2">
        <f>N11</f>
        <v>1000</v>
      </c>
      <c r="O12" s="3"/>
      <c r="P12" s="2">
        <f>P11</f>
        <v>0</v>
      </c>
      <c r="Q12" s="3"/>
      <c r="R12" s="2">
        <f>R11</f>
        <v>0</v>
      </c>
      <c r="S12" s="3"/>
      <c r="T12" s="2">
        <f>T11</f>
        <v>2775</v>
      </c>
      <c r="U12" s="3"/>
      <c r="V12" s="2">
        <f>V11</f>
        <v>7650.79</v>
      </c>
      <c r="W12" s="3"/>
      <c r="X12" s="2">
        <f>X11</f>
        <v>20</v>
      </c>
      <c r="Y12" s="3"/>
      <c r="Z12" s="2">
        <f>Z11</f>
        <v>0</v>
      </c>
      <c r="AA12" s="3"/>
      <c r="AB12" s="2">
        <f>AB11</f>
        <v>0</v>
      </c>
      <c r="AC12" s="3"/>
      <c r="AD12" s="2">
        <f t="shared" si="0"/>
        <v>11845.79</v>
      </c>
      <c r="AE12" s="3"/>
      <c r="AF12" s="2">
        <f>AF11</f>
        <v>82612.399999999994</v>
      </c>
      <c r="AG12" s="3"/>
      <c r="AH12" s="2">
        <f t="shared" si="1"/>
        <v>100146.19</v>
      </c>
    </row>
    <row r="13" spans="1:34" ht="30" customHeight="1" x14ac:dyDescent="0.25">
      <c r="A13" s="1"/>
      <c r="B13" s="1"/>
      <c r="C13" s="1"/>
      <c r="D13" s="1" t="s">
        <v>26</v>
      </c>
      <c r="E13" s="1"/>
      <c r="F13" s="2"/>
      <c r="G13" s="3"/>
      <c r="H13" s="2"/>
      <c r="I13" s="3"/>
      <c r="J13" s="2"/>
      <c r="K13" s="3"/>
      <c r="L13" s="2"/>
      <c r="M13" s="3"/>
      <c r="N13" s="2"/>
      <c r="O13" s="3"/>
      <c r="P13" s="2"/>
      <c r="Q13" s="3"/>
      <c r="R13" s="2"/>
      <c r="S13" s="3"/>
      <c r="T13" s="2"/>
      <c r="U13" s="3"/>
      <c r="V13" s="2"/>
      <c r="W13" s="3"/>
      <c r="X13" s="2"/>
      <c r="Y13" s="3"/>
      <c r="Z13" s="2"/>
      <c r="AA13" s="3"/>
      <c r="AB13" s="2"/>
      <c r="AC13" s="3"/>
      <c r="AD13" s="2"/>
      <c r="AE13" s="3"/>
      <c r="AF13" s="2"/>
      <c r="AG13" s="3"/>
      <c r="AH13" s="2"/>
    </row>
    <row r="14" spans="1:34" x14ac:dyDescent="0.25">
      <c r="A14" s="1"/>
      <c r="B14" s="1"/>
      <c r="C14" s="1"/>
      <c r="D14" s="1"/>
      <c r="E14" s="1" t="s">
        <v>27</v>
      </c>
      <c r="F14" s="2">
        <v>0</v>
      </c>
      <c r="G14" s="3"/>
      <c r="H14" s="2">
        <v>1567.5</v>
      </c>
      <c r="I14" s="3"/>
      <c r="J14" s="2">
        <v>0</v>
      </c>
      <c r="K14" s="3"/>
      <c r="L14" s="2">
        <v>0</v>
      </c>
      <c r="M14" s="3"/>
      <c r="N14" s="2">
        <v>0</v>
      </c>
      <c r="O14" s="3"/>
      <c r="P14" s="2">
        <v>0</v>
      </c>
      <c r="Q14" s="3"/>
      <c r="R14" s="2">
        <v>0</v>
      </c>
      <c r="S14" s="3"/>
      <c r="T14" s="2">
        <v>0</v>
      </c>
      <c r="U14" s="3"/>
      <c r="V14" s="2">
        <v>0</v>
      </c>
      <c r="W14" s="3"/>
      <c r="X14" s="2">
        <v>0</v>
      </c>
      <c r="Y14" s="3"/>
      <c r="Z14" s="2">
        <v>0</v>
      </c>
      <c r="AA14" s="3"/>
      <c r="AB14" s="2">
        <v>0</v>
      </c>
      <c r="AC14" s="3"/>
      <c r="AD14" s="2">
        <f t="shared" ref="AD14:AD38" si="2">ROUND(SUM(J14:AB14),5)</f>
        <v>0</v>
      </c>
      <c r="AE14" s="3"/>
      <c r="AF14" s="2">
        <v>0</v>
      </c>
      <c r="AG14" s="3"/>
      <c r="AH14" s="2">
        <f t="shared" ref="AH14:AH38" si="3">ROUND(SUM(F14:H14)+SUM(AD14:AF14),5)</f>
        <v>1567.5</v>
      </c>
    </row>
    <row r="15" spans="1:34" x14ac:dyDescent="0.25">
      <c r="A15" s="1"/>
      <c r="B15" s="1"/>
      <c r="C15" s="1"/>
      <c r="D15" s="1"/>
      <c r="E15" s="1" t="s">
        <v>28</v>
      </c>
      <c r="F15" s="2">
        <v>785.65</v>
      </c>
      <c r="G15" s="3"/>
      <c r="H15" s="2">
        <v>0</v>
      </c>
      <c r="I15" s="3"/>
      <c r="J15" s="2">
        <v>0</v>
      </c>
      <c r="K15" s="3"/>
      <c r="L15" s="2">
        <v>0</v>
      </c>
      <c r="M15" s="3"/>
      <c r="N15" s="2">
        <v>0</v>
      </c>
      <c r="O15" s="3"/>
      <c r="P15" s="2">
        <v>0</v>
      </c>
      <c r="Q15" s="3"/>
      <c r="R15" s="2">
        <v>0</v>
      </c>
      <c r="S15" s="3"/>
      <c r="T15" s="2">
        <v>0</v>
      </c>
      <c r="U15" s="3"/>
      <c r="V15" s="2">
        <v>0</v>
      </c>
      <c r="W15" s="3"/>
      <c r="X15" s="2">
        <v>0</v>
      </c>
      <c r="Y15" s="3"/>
      <c r="Z15" s="2">
        <v>0</v>
      </c>
      <c r="AA15" s="3"/>
      <c r="AB15" s="2">
        <v>0</v>
      </c>
      <c r="AC15" s="3"/>
      <c r="AD15" s="2">
        <f t="shared" si="2"/>
        <v>0</v>
      </c>
      <c r="AE15" s="3"/>
      <c r="AF15" s="2">
        <v>0</v>
      </c>
      <c r="AG15" s="3"/>
      <c r="AH15" s="2">
        <f t="shared" si="3"/>
        <v>785.65</v>
      </c>
    </row>
    <row r="16" spans="1:34" x14ac:dyDescent="0.25">
      <c r="A16" s="1"/>
      <c r="B16" s="1"/>
      <c r="C16" s="1"/>
      <c r="D16" s="1"/>
      <c r="E16" s="1" t="s">
        <v>29</v>
      </c>
      <c r="F16" s="2">
        <v>18.28</v>
      </c>
      <c r="G16" s="3"/>
      <c r="H16" s="2">
        <v>24.28</v>
      </c>
      <c r="I16" s="3"/>
      <c r="J16" s="2">
        <v>0</v>
      </c>
      <c r="K16" s="3"/>
      <c r="L16" s="2">
        <v>0</v>
      </c>
      <c r="M16" s="3"/>
      <c r="N16" s="2">
        <v>0</v>
      </c>
      <c r="O16" s="3"/>
      <c r="P16" s="2">
        <v>0</v>
      </c>
      <c r="Q16" s="3"/>
      <c r="R16" s="2">
        <v>0</v>
      </c>
      <c r="S16" s="3"/>
      <c r="T16" s="2">
        <v>0</v>
      </c>
      <c r="U16" s="3"/>
      <c r="V16" s="2">
        <v>0</v>
      </c>
      <c r="W16" s="3"/>
      <c r="X16" s="2">
        <v>0</v>
      </c>
      <c r="Y16" s="3"/>
      <c r="Z16" s="2">
        <v>0</v>
      </c>
      <c r="AA16" s="3"/>
      <c r="AB16" s="2">
        <v>0</v>
      </c>
      <c r="AC16" s="3"/>
      <c r="AD16" s="2">
        <f t="shared" si="2"/>
        <v>0</v>
      </c>
      <c r="AE16" s="3"/>
      <c r="AF16" s="2">
        <v>0</v>
      </c>
      <c r="AG16" s="3"/>
      <c r="AH16" s="2">
        <f t="shared" si="3"/>
        <v>42.56</v>
      </c>
    </row>
    <row r="17" spans="1:34" x14ac:dyDescent="0.25">
      <c r="A17" s="1"/>
      <c r="B17" s="1"/>
      <c r="C17" s="1"/>
      <c r="D17" s="1"/>
      <c r="E17" s="1" t="s">
        <v>30</v>
      </c>
      <c r="F17" s="2">
        <v>0</v>
      </c>
      <c r="G17" s="3"/>
      <c r="H17" s="2">
        <v>154</v>
      </c>
      <c r="I17" s="3"/>
      <c r="J17" s="2">
        <v>0</v>
      </c>
      <c r="K17" s="3"/>
      <c r="L17" s="2">
        <v>0</v>
      </c>
      <c r="M17" s="3"/>
      <c r="N17" s="2">
        <v>0</v>
      </c>
      <c r="O17" s="3"/>
      <c r="P17" s="2">
        <v>0</v>
      </c>
      <c r="Q17" s="3"/>
      <c r="R17" s="2">
        <v>0</v>
      </c>
      <c r="S17" s="3"/>
      <c r="T17" s="2">
        <v>0</v>
      </c>
      <c r="U17" s="3"/>
      <c r="V17" s="2">
        <v>0</v>
      </c>
      <c r="W17" s="3"/>
      <c r="X17" s="2">
        <v>0</v>
      </c>
      <c r="Y17" s="3"/>
      <c r="Z17" s="2">
        <v>0</v>
      </c>
      <c r="AA17" s="3"/>
      <c r="AB17" s="2">
        <v>0</v>
      </c>
      <c r="AC17" s="3"/>
      <c r="AD17" s="2">
        <f t="shared" si="2"/>
        <v>0</v>
      </c>
      <c r="AE17" s="3"/>
      <c r="AF17" s="2">
        <v>0</v>
      </c>
      <c r="AG17" s="3"/>
      <c r="AH17" s="2">
        <f t="shared" si="3"/>
        <v>154</v>
      </c>
    </row>
    <row r="18" spans="1:34" x14ac:dyDescent="0.25">
      <c r="A18" s="1"/>
      <c r="B18" s="1"/>
      <c r="C18" s="1"/>
      <c r="D18" s="1"/>
      <c r="E18" s="1" t="s">
        <v>31</v>
      </c>
      <c r="F18" s="2">
        <v>0</v>
      </c>
      <c r="G18" s="3"/>
      <c r="H18" s="2">
        <v>0</v>
      </c>
      <c r="I18" s="3"/>
      <c r="J18" s="2">
        <v>117.44</v>
      </c>
      <c r="K18" s="3"/>
      <c r="L18" s="2">
        <v>0</v>
      </c>
      <c r="M18" s="3"/>
      <c r="N18" s="2">
        <v>0</v>
      </c>
      <c r="O18" s="3"/>
      <c r="P18" s="2">
        <v>0</v>
      </c>
      <c r="Q18" s="3"/>
      <c r="R18" s="2">
        <v>0</v>
      </c>
      <c r="S18" s="3"/>
      <c r="T18" s="2">
        <v>4397.63</v>
      </c>
      <c r="U18" s="3"/>
      <c r="V18" s="2">
        <v>0</v>
      </c>
      <c r="W18" s="3"/>
      <c r="X18" s="2">
        <v>0</v>
      </c>
      <c r="Y18" s="3"/>
      <c r="Z18" s="2">
        <v>0</v>
      </c>
      <c r="AA18" s="3"/>
      <c r="AB18" s="2">
        <v>0</v>
      </c>
      <c r="AC18" s="3"/>
      <c r="AD18" s="2">
        <f t="shared" si="2"/>
        <v>4515.07</v>
      </c>
      <c r="AE18" s="3"/>
      <c r="AF18" s="2">
        <v>0</v>
      </c>
      <c r="AG18" s="3"/>
      <c r="AH18" s="2">
        <f t="shared" si="3"/>
        <v>4515.07</v>
      </c>
    </row>
    <row r="19" spans="1:34" x14ac:dyDescent="0.25">
      <c r="A19" s="1"/>
      <c r="B19" s="1"/>
      <c r="C19" s="1"/>
      <c r="D19" s="1"/>
      <c r="E19" s="1" t="s">
        <v>32</v>
      </c>
      <c r="F19" s="2">
        <v>0</v>
      </c>
      <c r="G19" s="3"/>
      <c r="H19" s="2">
        <v>569.91</v>
      </c>
      <c r="I19" s="3"/>
      <c r="J19" s="2">
        <v>0</v>
      </c>
      <c r="K19" s="3"/>
      <c r="L19" s="2">
        <v>0</v>
      </c>
      <c r="M19" s="3"/>
      <c r="N19" s="2">
        <v>0</v>
      </c>
      <c r="O19" s="3"/>
      <c r="P19" s="2">
        <v>0</v>
      </c>
      <c r="Q19" s="3"/>
      <c r="R19" s="2">
        <v>0</v>
      </c>
      <c r="S19" s="3"/>
      <c r="T19" s="2">
        <v>0</v>
      </c>
      <c r="U19" s="3"/>
      <c r="V19" s="2">
        <v>0</v>
      </c>
      <c r="W19" s="3"/>
      <c r="X19" s="2">
        <v>0</v>
      </c>
      <c r="Y19" s="3"/>
      <c r="Z19" s="2">
        <v>0</v>
      </c>
      <c r="AA19" s="3"/>
      <c r="AB19" s="2">
        <v>0</v>
      </c>
      <c r="AC19" s="3"/>
      <c r="AD19" s="2">
        <f t="shared" si="2"/>
        <v>0</v>
      </c>
      <c r="AE19" s="3"/>
      <c r="AF19" s="2">
        <v>0</v>
      </c>
      <c r="AG19" s="3"/>
      <c r="AH19" s="2">
        <f t="shared" si="3"/>
        <v>569.91</v>
      </c>
    </row>
    <row r="20" spans="1:34" x14ac:dyDescent="0.25">
      <c r="A20" s="1"/>
      <c r="B20" s="1"/>
      <c r="C20" s="1"/>
      <c r="D20" s="1"/>
      <c r="E20" s="1" t="s">
        <v>33</v>
      </c>
      <c r="F20" s="2">
        <v>597.5</v>
      </c>
      <c r="G20" s="3"/>
      <c r="H20" s="2">
        <v>2037.5</v>
      </c>
      <c r="I20" s="3"/>
      <c r="J20" s="2">
        <v>21.75</v>
      </c>
      <c r="K20" s="3"/>
      <c r="L20" s="2">
        <v>0</v>
      </c>
      <c r="M20" s="3"/>
      <c r="N20" s="2">
        <v>0</v>
      </c>
      <c r="O20" s="3"/>
      <c r="P20" s="2">
        <v>0</v>
      </c>
      <c r="Q20" s="3"/>
      <c r="R20" s="2">
        <v>0</v>
      </c>
      <c r="S20" s="3"/>
      <c r="T20" s="2">
        <v>0</v>
      </c>
      <c r="U20" s="3"/>
      <c r="V20" s="2">
        <v>138.75</v>
      </c>
      <c r="W20" s="3"/>
      <c r="X20" s="2">
        <v>0</v>
      </c>
      <c r="Y20" s="3"/>
      <c r="Z20" s="2">
        <v>0</v>
      </c>
      <c r="AA20" s="3"/>
      <c r="AB20" s="2">
        <v>1650</v>
      </c>
      <c r="AC20" s="3"/>
      <c r="AD20" s="2">
        <f t="shared" si="2"/>
        <v>1810.5</v>
      </c>
      <c r="AE20" s="3"/>
      <c r="AF20" s="2">
        <v>0</v>
      </c>
      <c r="AG20" s="3"/>
      <c r="AH20" s="2">
        <f t="shared" si="3"/>
        <v>4445.5</v>
      </c>
    </row>
    <row r="21" spans="1:34" x14ac:dyDescent="0.25">
      <c r="A21" s="1"/>
      <c r="B21" s="1"/>
      <c r="C21" s="1"/>
      <c r="D21" s="1"/>
      <c r="E21" s="1" t="s">
        <v>34</v>
      </c>
      <c r="F21" s="2">
        <v>0</v>
      </c>
      <c r="G21" s="3"/>
      <c r="H21" s="2">
        <v>0</v>
      </c>
      <c r="I21" s="3"/>
      <c r="J21" s="2">
        <v>95</v>
      </c>
      <c r="K21" s="3"/>
      <c r="L21" s="2">
        <v>0</v>
      </c>
      <c r="M21" s="3"/>
      <c r="N21" s="2">
        <v>0</v>
      </c>
      <c r="O21" s="3"/>
      <c r="P21" s="2">
        <v>0</v>
      </c>
      <c r="Q21" s="3"/>
      <c r="R21" s="2">
        <v>0</v>
      </c>
      <c r="S21" s="3"/>
      <c r="T21" s="2">
        <v>0</v>
      </c>
      <c r="U21" s="3"/>
      <c r="V21" s="2">
        <v>0</v>
      </c>
      <c r="W21" s="3"/>
      <c r="X21" s="2">
        <v>0</v>
      </c>
      <c r="Y21" s="3"/>
      <c r="Z21" s="2">
        <v>0</v>
      </c>
      <c r="AA21" s="3"/>
      <c r="AB21" s="2">
        <v>0</v>
      </c>
      <c r="AC21" s="3"/>
      <c r="AD21" s="2">
        <f t="shared" si="2"/>
        <v>95</v>
      </c>
      <c r="AE21" s="3"/>
      <c r="AF21" s="2">
        <v>0</v>
      </c>
      <c r="AG21" s="3"/>
      <c r="AH21" s="2">
        <f t="shared" si="3"/>
        <v>95</v>
      </c>
    </row>
    <row r="22" spans="1:34" x14ac:dyDescent="0.25">
      <c r="A22" s="1"/>
      <c r="B22" s="1"/>
      <c r="C22" s="1"/>
      <c r="D22" s="1"/>
      <c r="E22" s="1" t="s">
        <v>35</v>
      </c>
      <c r="F22" s="2">
        <v>0</v>
      </c>
      <c r="G22" s="3"/>
      <c r="H22" s="2">
        <v>160.86000000000001</v>
      </c>
      <c r="I22" s="3"/>
      <c r="J22" s="2">
        <v>0</v>
      </c>
      <c r="K22" s="3"/>
      <c r="L22" s="2">
        <v>0</v>
      </c>
      <c r="M22" s="3"/>
      <c r="N22" s="2">
        <v>0</v>
      </c>
      <c r="O22" s="3"/>
      <c r="P22" s="2">
        <v>0</v>
      </c>
      <c r="Q22" s="3"/>
      <c r="R22" s="2">
        <v>0</v>
      </c>
      <c r="S22" s="3"/>
      <c r="T22" s="2">
        <v>0</v>
      </c>
      <c r="U22" s="3"/>
      <c r="V22" s="2">
        <v>0</v>
      </c>
      <c r="W22" s="3"/>
      <c r="X22" s="2">
        <v>0</v>
      </c>
      <c r="Y22" s="3"/>
      <c r="Z22" s="2">
        <v>0</v>
      </c>
      <c r="AA22" s="3"/>
      <c r="AB22" s="2">
        <v>0</v>
      </c>
      <c r="AC22" s="3"/>
      <c r="AD22" s="2">
        <f t="shared" si="2"/>
        <v>0</v>
      </c>
      <c r="AE22" s="3"/>
      <c r="AF22" s="2">
        <v>0</v>
      </c>
      <c r="AG22" s="3"/>
      <c r="AH22" s="2">
        <f t="shared" si="3"/>
        <v>160.86000000000001</v>
      </c>
    </row>
    <row r="23" spans="1:34" x14ac:dyDescent="0.25">
      <c r="A23" s="1"/>
      <c r="B23" s="1"/>
      <c r="C23" s="1"/>
      <c r="D23" s="1"/>
      <c r="E23" s="1" t="s">
        <v>36</v>
      </c>
      <c r="F23" s="2">
        <v>1595</v>
      </c>
      <c r="G23" s="3"/>
      <c r="H23" s="2">
        <v>0</v>
      </c>
      <c r="I23" s="3"/>
      <c r="J23" s="2">
        <v>0</v>
      </c>
      <c r="K23" s="3"/>
      <c r="L23" s="2">
        <v>0</v>
      </c>
      <c r="M23" s="3"/>
      <c r="N23" s="2">
        <v>0</v>
      </c>
      <c r="O23" s="3"/>
      <c r="P23" s="2">
        <v>0</v>
      </c>
      <c r="Q23" s="3"/>
      <c r="R23" s="2">
        <v>0</v>
      </c>
      <c r="S23" s="3"/>
      <c r="T23" s="2">
        <v>0</v>
      </c>
      <c r="U23" s="3"/>
      <c r="V23" s="2">
        <v>0</v>
      </c>
      <c r="W23" s="3"/>
      <c r="X23" s="2">
        <v>0</v>
      </c>
      <c r="Y23" s="3"/>
      <c r="Z23" s="2">
        <v>0</v>
      </c>
      <c r="AA23" s="3"/>
      <c r="AB23" s="2">
        <v>0</v>
      </c>
      <c r="AC23" s="3"/>
      <c r="AD23" s="2">
        <f t="shared" si="2"/>
        <v>0</v>
      </c>
      <c r="AE23" s="3"/>
      <c r="AF23" s="2">
        <v>0</v>
      </c>
      <c r="AG23" s="3"/>
      <c r="AH23" s="2">
        <f t="shared" si="3"/>
        <v>1595</v>
      </c>
    </row>
    <row r="24" spans="1:34" x14ac:dyDescent="0.25">
      <c r="A24" s="1"/>
      <c r="B24" s="1"/>
      <c r="C24" s="1"/>
      <c r="D24" s="1"/>
      <c r="E24" s="1" t="s">
        <v>37</v>
      </c>
      <c r="F24" s="2">
        <v>0</v>
      </c>
      <c r="G24" s="3"/>
      <c r="H24" s="2">
        <v>0</v>
      </c>
      <c r="I24" s="3"/>
      <c r="J24" s="2">
        <v>140</v>
      </c>
      <c r="K24" s="3"/>
      <c r="L24" s="2">
        <v>0</v>
      </c>
      <c r="M24" s="3"/>
      <c r="N24" s="2">
        <v>0</v>
      </c>
      <c r="O24" s="3"/>
      <c r="P24" s="2">
        <v>0</v>
      </c>
      <c r="Q24" s="3"/>
      <c r="R24" s="2">
        <v>980</v>
      </c>
      <c r="S24" s="3"/>
      <c r="T24" s="2">
        <v>0</v>
      </c>
      <c r="U24" s="3"/>
      <c r="V24" s="2">
        <v>0</v>
      </c>
      <c r="W24" s="3"/>
      <c r="X24" s="2">
        <v>0</v>
      </c>
      <c r="Y24" s="3"/>
      <c r="Z24" s="2">
        <v>0</v>
      </c>
      <c r="AA24" s="3"/>
      <c r="AB24" s="2">
        <v>0</v>
      </c>
      <c r="AC24" s="3"/>
      <c r="AD24" s="2">
        <f t="shared" si="2"/>
        <v>1120</v>
      </c>
      <c r="AE24" s="3"/>
      <c r="AF24" s="2">
        <v>0</v>
      </c>
      <c r="AG24" s="3"/>
      <c r="AH24" s="2">
        <f t="shared" si="3"/>
        <v>1120</v>
      </c>
    </row>
    <row r="25" spans="1:34" x14ac:dyDescent="0.25">
      <c r="A25" s="1"/>
      <c r="B25" s="1"/>
      <c r="C25" s="1"/>
      <c r="D25" s="1"/>
      <c r="E25" s="1" t="s">
        <v>38</v>
      </c>
      <c r="F25" s="2">
        <v>0</v>
      </c>
      <c r="G25" s="3"/>
      <c r="H25" s="2">
        <v>40</v>
      </c>
      <c r="I25" s="3"/>
      <c r="J25" s="2">
        <v>0</v>
      </c>
      <c r="K25" s="3"/>
      <c r="L25" s="2">
        <v>0</v>
      </c>
      <c r="M25" s="3"/>
      <c r="N25" s="2">
        <v>0</v>
      </c>
      <c r="O25" s="3"/>
      <c r="P25" s="2">
        <v>0</v>
      </c>
      <c r="Q25" s="3"/>
      <c r="R25" s="2">
        <v>0</v>
      </c>
      <c r="S25" s="3"/>
      <c r="T25" s="2">
        <v>0</v>
      </c>
      <c r="U25" s="3"/>
      <c r="V25" s="2">
        <v>0</v>
      </c>
      <c r="W25" s="3"/>
      <c r="X25" s="2">
        <v>0</v>
      </c>
      <c r="Y25" s="3"/>
      <c r="Z25" s="2">
        <v>0</v>
      </c>
      <c r="AA25" s="3"/>
      <c r="AB25" s="2">
        <v>0</v>
      </c>
      <c r="AC25" s="3"/>
      <c r="AD25" s="2">
        <f t="shared" si="2"/>
        <v>0</v>
      </c>
      <c r="AE25" s="3"/>
      <c r="AF25" s="2">
        <v>0</v>
      </c>
      <c r="AG25" s="3"/>
      <c r="AH25" s="2">
        <f t="shared" si="3"/>
        <v>40</v>
      </c>
    </row>
    <row r="26" spans="1:34" x14ac:dyDescent="0.25">
      <c r="A26" s="1"/>
      <c r="B26" s="1"/>
      <c r="C26" s="1"/>
      <c r="D26" s="1"/>
      <c r="E26" s="1" t="s">
        <v>39</v>
      </c>
      <c r="F26" s="2">
        <v>0</v>
      </c>
      <c r="G26" s="3"/>
      <c r="H26" s="2">
        <v>1214.58</v>
      </c>
      <c r="I26" s="3"/>
      <c r="J26" s="2">
        <v>185.51</v>
      </c>
      <c r="K26" s="3"/>
      <c r="L26" s="2">
        <v>0</v>
      </c>
      <c r="M26" s="3"/>
      <c r="N26" s="2">
        <v>0</v>
      </c>
      <c r="O26" s="3"/>
      <c r="P26" s="2">
        <v>0</v>
      </c>
      <c r="Q26" s="3"/>
      <c r="R26" s="2">
        <v>0</v>
      </c>
      <c r="S26" s="3"/>
      <c r="T26" s="2">
        <v>0</v>
      </c>
      <c r="U26" s="3"/>
      <c r="V26" s="2">
        <v>0</v>
      </c>
      <c r="W26" s="3"/>
      <c r="X26" s="2">
        <v>11.6</v>
      </c>
      <c r="Y26" s="3"/>
      <c r="Z26" s="2">
        <v>0</v>
      </c>
      <c r="AA26" s="3"/>
      <c r="AB26" s="2">
        <v>0</v>
      </c>
      <c r="AC26" s="3"/>
      <c r="AD26" s="2">
        <f t="shared" si="2"/>
        <v>197.11</v>
      </c>
      <c r="AE26" s="3"/>
      <c r="AF26" s="2">
        <v>0</v>
      </c>
      <c r="AG26" s="3"/>
      <c r="AH26" s="2">
        <f t="shared" si="3"/>
        <v>1411.69</v>
      </c>
    </row>
    <row r="27" spans="1:34" x14ac:dyDescent="0.25">
      <c r="A27" s="1"/>
      <c r="B27" s="1"/>
      <c r="C27" s="1"/>
      <c r="D27" s="1"/>
      <c r="E27" s="1" t="s">
        <v>40</v>
      </c>
      <c r="F27" s="2">
        <v>406.7</v>
      </c>
      <c r="G27" s="3"/>
      <c r="H27" s="2">
        <v>992.64</v>
      </c>
      <c r="I27" s="3"/>
      <c r="J27" s="2">
        <v>0</v>
      </c>
      <c r="K27" s="3"/>
      <c r="L27" s="2">
        <v>0</v>
      </c>
      <c r="M27" s="3"/>
      <c r="N27" s="2">
        <v>0</v>
      </c>
      <c r="O27" s="3"/>
      <c r="P27" s="2">
        <v>0</v>
      </c>
      <c r="Q27" s="3"/>
      <c r="R27" s="2">
        <v>0</v>
      </c>
      <c r="S27" s="3"/>
      <c r="T27" s="2">
        <v>0</v>
      </c>
      <c r="U27" s="3"/>
      <c r="V27" s="2">
        <v>187.43</v>
      </c>
      <c r="W27" s="3"/>
      <c r="X27" s="2">
        <v>0</v>
      </c>
      <c r="Y27" s="3"/>
      <c r="Z27" s="2">
        <v>0</v>
      </c>
      <c r="AA27" s="3"/>
      <c r="AB27" s="2">
        <v>0</v>
      </c>
      <c r="AC27" s="3"/>
      <c r="AD27" s="2">
        <f t="shared" si="2"/>
        <v>187.43</v>
      </c>
      <c r="AE27" s="3"/>
      <c r="AF27" s="2">
        <v>0</v>
      </c>
      <c r="AG27" s="3"/>
      <c r="AH27" s="2">
        <f t="shared" si="3"/>
        <v>1586.77</v>
      </c>
    </row>
    <row r="28" spans="1:34" x14ac:dyDescent="0.25">
      <c r="A28" s="1"/>
      <c r="B28" s="1"/>
      <c r="C28" s="1"/>
      <c r="D28" s="1"/>
      <c r="E28" s="1" t="s">
        <v>41</v>
      </c>
      <c r="F28" s="2">
        <v>87.27</v>
      </c>
      <c r="G28" s="3"/>
      <c r="H28" s="2">
        <v>649.61</v>
      </c>
      <c r="I28" s="3"/>
      <c r="J28" s="2">
        <v>0</v>
      </c>
      <c r="K28" s="3"/>
      <c r="L28" s="2">
        <v>0</v>
      </c>
      <c r="M28" s="3"/>
      <c r="N28" s="2">
        <v>0</v>
      </c>
      <c r="O28" s="3"/>
      <c r="P28" s="2">
        <v>193.52</v>
      </c>
      <c r="Q28" s="3"/>
      <c r="R28" s="2">
        <v>0</v>
      </c>
      <c r="S28" s="3"/>
      <c r="T28" s="2">
        <v>0</v>
      </c>
      <c r="U28" s="3"/>
      <c r="V28" s="2">
        <v>168.05</v>
      </c>
      <c r="W28" s="3"/>
      <c r="X28" s="2">
        <v>0</v>
      </c>
      <c r="Y28" s="3"/>
      <c r="Z28" s="2">
        <v>0</v>
      </c>
      <c r="AA28" s="3"/>
      <c r="AB28" s="2">
        <v>0</v>
      </c>
      <c r="AC28" s="3"/>
      <c r="AD28" s="2">
        <f t="shared" si="2"/>
        <v>361.57</v>
      </c>
      <c r="AE28" s="3"/>
      <c r="AF28" s="2">
        <v>0</v>
      </c>
      <c r="AG28" s="3"/>
      <c r="AH28" s="2">
        <f t="shared" si="3"/>
        <v>1098.45</v>
      </c>
    </row>
    <row r="29" spans="1:34" x14ac:dyDescent="0.25">
      <c r="A29" s="1"/>
      <c r="B29" s="1"/>
      <c r="C29" s="1"/>
      <c r="D29" s="1"/>
      <c r="E29" s="1" t="s">
        <v>42</v>
      </c>
      <c r="F29" s="2">
        <v>914</v>
      </c>
      <c r="G29" s="3"/>
      <c r="H29" s="2">
        <v>0</v>
      </c>
      <c r="I29" s="3"/>
      <c r="J29" s="2">
        <v>0</v>
      </c>
      <c r="K29" s="3"/>
      <c r="L29" s="2">
        <v>0</v>
      </c>
      <c r="M29" s="3"/>
      <c r="N29" s="2">
        <v>0</v>
      </c>
      <c r="O29" s="3"/>
      <c r="P29" s="2">
        <v>0</v>
      </c>
      <c r="Q29" s="3"/>
      <c r="R29" s="2">
        <v>0</v>
      </c>
      <c r="S29" s="3"/>
      <c r="T29" s="2">
        <v>0</v>
      </c>
      <c r="U29" s="3"/>
      <c r="V29" s="2">
        <v>0</v>
      </c>
      <c r="W29" s="3"/>
      <c r="X29" s="2">
        <v>0</v>
      </c>
      <c r="Y29" s="3"/>
      <c r="Z29" s="2">
        <v>0</v>
      </c>
      <c r="AA29" s="3"/>
      <c r="AB29" s="2">
        <v>0</v>
      </c>
      <c r="AC29" s="3"/>
      <c r="AD29" s="2">
        <f t="shared" si="2"/>
        <v>0</v>
      </c>
      <c r="AE29" s="3"/>
      <c r="AF29" s="2">
        <v>0</v>
      </c>
      <c r="AG29" s="3"/>
      <c r="AH29" s="2">
        <f t="shared" si="3"/>
        <v>914</v>
      </c>
    </row>
    <row r="30" spans="1:34" x14ac:dyDescent="0.25">
      <c r="A30" s="1"/>
      <c r="B30" s="1"/>
      <c r="C30" s="1"/>
      <c r="D30" s="1"/>
      <c r="E30" s="1" t="s">
        <v>43</v>
      </c>
      <c r="F30" s="2">
        <v>198.8</v>
      </c>
      <c r="G30" s="3"/>
      <c r="H30" s="2">
        <v>302.04000000000002</v>
      </c>
      <c r="I30" s="3"/>
      <c r="J30" s="2">
        <v>0</v>
      </c>
      <c r="K30" s="3"/>
      <c r="L30" s="2">
        <v>33.85</v>
      </c>
      <c r="M30" s="3"/>
      <c r="N30" s="2">
        <v>0</v>
      </c>
      <c r="O30" s="3"/>
      <c r="P30" s="2">
        <v>0</v>
      </c>
      <c r="Q30" s="3"/>
      <c r="R30" s="2">
        <v>0</v>
      </c>
      <c r="S30" s="3"/>
      <c r="T30" s="2">
        <v>0</v>
      </c>
      <c r="U30" s="3"/>
      <c r="V30" s="2">
        <v>1694.92</v>
      </c>
      <c r="W30" s="3"/>
      <c r="X30" s="2">
        <v>0</v>
      </c>
      <c r="Y30" s="3"/>
      <c r="Z30" s="2">
        <v>10.5</v>
      </c>
      <c r="AA30" s="3"/>
      <c r="AB30" s="2">
        <v>0</v>
      </c>
      <c r="AC30" s="3"/>
      <c r="AD30" s="2">
        <f t="shared" si="2"/>
        <v>1739.27</v>
      </c>
      <c r="AE30" s="3"/>
      <c r="AF30" s="2">
        <v>0</v>
      </c>
      <c r="AG30" s="3"/>
      <c r="AH30" s="2">
        <f t="shared" si="3"/>
        <v>2240.11</v>
      </c>
    </row>
    <row r="31" spans="1:34" x14ac:dyDescent="0.25">
      <c r="A31" s="1"/>
      <c r="B31" s="1"/>
      <c r="C31" s="1"/>
      <c r="D31" s="1"/>
      <c r="E31" s="1" t="s">
        <v>44</v>
      </c>
      <c r="F31" s="2">
        <v>231.52</v>
      </c>
      <c r="G31" s="3"/>
      <c r="H31" s="2">
        <v>379.04</v>
      </c>
      <c r="I31" s="3"/>
      <c r="J31" s="2">
        <v>0</v>
      </c>
      <c r="K31" s="3"/>
      <c r="L31" s="2">
        <v>0</v>
      </c>
      <c r="M31" s="3"/>
      <c r="N31" s="2">
        <v>0</v>
      </c>
      <c r="O31" s="3"/>
      <c r="P31" s="2">
        <v>0</v>
      </c>
      <c r="Q31" s="3"/>
      <c r="R31" s="2">
        <v>0</v>
      </c>
      <c r="S31" s="3"/>
      <c r="T31" s="2">
        <v>96.02</v>
      </c>
      <c r="U31" s="3"/>
      <c r="V31" s="2">
        <v>820</v>
      </c>
      <c r="W31" s="3"/>
      <c r="X31" s="2">
        <v>0</v>
      </c>
      <c r="Y31" s="3"/>
      <c r="Z31" s="2">
        <v>0</v>
      </c>
      <c r="AA31" s="3"/>
      <c r="AB31" s="2">
        <v>0</v>
      </c>
      <c r="AC31" s="3"/>
      <c r="AD31" s="2">
        <f t="shared" si="2"/>
        <v>916.02</v>
      </c>
      <c r="AE31" s="3"/>
      <c r="AF31" s="2">
        <v>0</v>
      </c>
      <c r="AG31" s="3"/>
      <c r="AH31" s="2">
        <f t="shared" si="3"/>
        <v>1526.58</v>
      </c>
    </row>
    <row r="32" spans="1:34" x14ac:dyDescent="0.25">
      <c r="A32" s="1"/>
      <c r="B32" s="1"/>
      <c r="C32" s="1"/>
      <c r="D32" s="1"/>
      <c r="E32" s="1" t="s">
        <v>45</v>
      </c>
      <c r="F32" s="2">
        <v>5078.24</v>
      </c>
      <c r="G32" s="3"/>
      <c r="H32" s="2">
        <v>0</v>
      </c>
      <c r="I32" s="3"/>
      <c r="J32" s="2">
        <v>1147.0999999999999</v>
      </c>
      <c r="K32" s="3"/>
      <c r="L32" s="2">
        <v>0</v>
      </c>
      <c r="M32" s="3"/>
      <c r="N32" s="2">
        <v>1000</v>
      </c>
      <c r="O32" s="3"/>
      <c r="P32" s="2">
        <v>1375.3</v>
      </c>
      <c r="Q32" s="3"/>
      <c r="R32" s="2">
        <v>0</v>
      </c>
      <c r="S32" s="3"/>
      <c r="T32" s="2">
        <v>5221.8599999999997</v>
      </c>
      <c r="U32" s="3"/>
      <c r="V32" s="2">
        <v>15568.66</v>
      </c>
      <c r="W32" s="3"/>
      <c r="X32" s="2">
        <v>254.27</v>
      </c>
      <c r="Y32" s="3"/>
      <c r="Z32" s="2">
        <v>0</v>
      </c>
      <c r="AA32" s="3"/>
      <c r="AB32" s="2">
        <v>0</v>
      </c>
      <c r="AC32" s="3"/>
      <c r="AD32" s="2">
        <f t="shared" si="2"/>
        <v>24567.19</v>
      </c>
      <c r="AE32" s="3"/>
      <c r="AF32" s="2">
        <v>0</v>
      </c>
      <c r="AG32" s="3"/>
      <c r="AH32" s="2">
        <f t="shared" si="3"/>
        <v>29645.43</v>
      </c>
    </row>
    <row r="33" spans="1:34" x14ac:dyDescent="0.25">
      <c r="A33" s="1"/>
      <c r="B33" s="1"/>
      <c r="C33" s="1"/>
      <c r="D33" s="1"/>
      <c r="E33" s="1" t="s">
        <v>46</v>
      </c>
      <c r="F33" s="2">
        <v>156</v>
      </c>
      <c r="G33" s="3"/>
      <c r="H33" s="2">
        <v>795</v>
      </c>
      <c r="I33" s="3"/>
      <c r="J33" s="2">
        <v>0</v>
      </c>
      <c r="K33" s="3"/>
      <c r="L33" s="2">
        <v>0</v>
      </c>
      <c r="M33" s="3"/>
      <c r="N33" s="2">
        <v>0</v>
      </c>
      <c r="O33" s="3"/>
      <c r="P33" s="2">
        <v>1294</v>
      </c>
      <c r="Q33" s="3"/>
      <c r="R33" s="2">
        <v>0</v>
      </c>
      <c r="S33" s="3"/>
      <c r="T33" s="2">
        <v>0</v>
      </c>
      <c r="U33" s="3"/>
      <c r="V33" s="2">
        <v>0</v>
      </c>
      <c r="W33" s="3"/>
      <c r="X33" s="2">
        <v>0</v>
      </c>
      <c r="Y33" s="3"/>
      <c r="Z33" s="2">
        <v>0</v>
      </c>
      <c r="AA33" s="3"/>
      <c r="AB33" s="2">
        <v>609</v>
      </c>
      <c r="AC33" s="3"/>
      <c r="AD33" s="2">
        <f t="shared" si="2"/>
        <v>1903</v>
      </c>
      <c r="AE33" s="3"/>
      <c r="AF33" s="2">
        <v>0</v>
      </c>
      <c r="AG33" s="3"/>
      <c r="AH33" s="2">
        <f t="shared" si="3"/>
        <v>2854</v>
      </c>
    </row>
    <row r="34" spans="1:34" x14ac:dyDescent="0.25">
      <c r="A34" s="1"/>
      <c r="B34" s="1"/>
      <c r="C34" s="1"/>
      <c r="D34" s="1"/>
      <c r="E34" s="1" t="s">
        <v>47</v>
      </c>
      <c r="F34" s="2">
        <v>556</v>
      </c>
      <c r="G34" s="3"/>
      <c r="H34" s="2">
        <v>0</v>
      </c>
      <c r="I34" s="3"/>
      <c r="J34" s="2">
        <v>0</v>
      </c>
      <c r="K34" s="3"/>
      <c r="L34" s="2">
        <v>0</v>
      </c>
      <c r="M34" s="3"/>
      <c r="N34" s="2">
        <v>0</v>
      </c>
      <c r="O34" s="3"/>
      <c r="P34" s="2">
        <v>0</v>
      </c>
      <c r="Q34" s="3"/>
      <c r="R34" s="2">
        <v>0</v>
      </c>
      <c r="S34" s="3"/>
      <c r="T34" s="2">
        <v>0</v>
      </c>
      <c r="U34" s="3"/>
      <c r="V34" s="2">
        <v>0</v>
      </c>
      <c r="W34" s="3"/>
      <c r="X34" s="2">
        <v>0</v>
      </c>
      <c r="Y34" s="3"/>
      <c r="Z34" s="2">
        <v>0</v>
      </c>
      <c r="AA34" s="3"/>
      <c r="AB34" s="2">
        <v>0</v>
      </c>
      <c r="AC34" s="3"/>
      <c r="AD34" s="2">
        <f t="shared" si="2"/>
        <v>0</v>
      </c>
      <c r="AE34" s="3"/>
      <c r="AF34" s="2">
        <v>0</v>
      </c>
      <c r="AG34" s="3"/>
      <c r="AH34" s="2">
        <f t="shared" si="3"/>
        <v>556</v>
      </c>
    </row>
    <row r="35" spans="1:34" x14ac:dyDescent="0.25">
      <c r="A35" s="1"/>
      <c r="B35" s="1"/>
      <c r="C35" s="1"/>
      <c r="D35" s="1"/>
      <c r="E35" s="1" t="s">
        <v>48</v>
      </c>
      <c r="F35" s="2">
        <v>0</v>
      </c>
      <c r="G35" s="3"/>
      <c r="H35" s="2">
        <v>100.44</v>
      </c>
      <c r="I35" s="3"/>
      <c r="J35" s="2">
        <v>0</v>
      </c>
      <c r="K35" s="3"/>
      <c r="L35" s="2">
        <v>0</v>
      </c>
      <c r="M35" s="3"/>
      <c r="N35" s="2">
        <v>0</v>
      </c>
      <c r="O35" s="3"/>
      <c r="P35" s="2">
        <v>0</v>
      </c>
      <c r="Q35" s="3"/>
      <c r="R35" s="2">
        <v>0</v>
      </c>
      <c r="S35" s="3"/>
      <c r="T35" s="2">
        <v>0</v>
      </c>
      <c r="U35" s="3"/>
      <c r="V35" s="2">
        <v>0</v>
      </c>
      <c r="W35" s="3"/>
      <c r="X35" s="2">
        <v>0</v>
      </c>
      <c r="Y35" s="3"/>
      <c r="Z35" s="2">
        <v>0</v>
      </c>
      <c r="AA35" s="3"/>
      <c r="AB35" s="2">
        <v>0</v>
      </c>
      <c r="AC35" s="3"/>
      <c r="AD35" s="2">
        <f t="shared" si="2"/>
        <v>0</v>
      </c>
      <c r="AE35" s="3"/>
      <c r="AF35" s="2">
        <v>0</v>
      </c>
      <c r="AG35" s="3"/>
      <c r="AH35" s="2">
        <f t="shared" si="3"/>
        <v>100.44</v>
      </c>
    </row>
    <row r="36" spans="1:34" ht="15.75" thickBot="1" x14ac:dyDescent="0.3">
      <c r="A36" s="1"/>
      <c r="B36" s="1"/>
      <c r="C36" s="1"/>
      <c r="D36" s="1"/>
      <c r="E36" s="1" t="s">
        <v>49</v>
      </c>
      <c r="F36" s="4">
        <v>786.27</v>
      </c>
      <c r="G36" s="3"/>
      <c r="H36" s="4">
        <v>2092.87</v>
      </c>
      <c r="I36" s="3"/>
      <c r="J36" s="4">
        <v>650.69000000000005</v>
      </c>
      <c r="K36" s="3"/>
      <c r="L36" s="4">
        <v>0</v>
      </c>
      <c r="M36" s="3"/>
      <c r="N36" s="4">
        <v>0</v>
      </c>
      <c r="O36" s="3"/>
      <c r="P36" s="4">
        <v>0</v>
      </c>
      <c r="Q36" s="3"/>
      <c r="R36" s="4">
        <v>0</v>
      </c>
      <c r="S36" s="3"/>
      <c r="T36" s="4">
        <v>3626.07</v>
      </c>
      <c r="U36" s="3"/>
      <c r="V36" s="4">
        <v>0</v>
      </c>
      <c r="W36" s="3"/>
      <c r="X36" s="4">
        <v>87.87</v>
      </c>
      <c r="Y36" s="3"/>
      <c r="Z36" s="4">
        <v>0</v>
      </c>
      <c r="AA36" s="3"/>
      <c r="AB36" s="4">
        <v>196.15</v>
      </c>
      <c r="AC36" s="3"/>
      <c r="AD36" s="4">
        <f t="shared" si="2"/>
        <v>4560.78</v>
      </c>
      <c r="AE36" s="3"/>
      <c r="AF36" s="4">
        <v>0</v>
      </c>
      <c r="AG36" s="3"/>
      <c r="AH36" s="4">
        <f t="shared" si="3"/>
        <v>7439.92</v>
      </c>
    </row>
    <row r="37" spans="1:34" ht="15.75" thickBot="1" x14ac:dyDescent="0.3">
      <c r="A37" s="1"/>
      <c r="B37" s="1"/>
      <c r="C37" s="1"/>
      <c r="D37" s="1" t="s">
        <v>50</v>
      </c>
      <c r="E37" s="1"/>
      <c r="F37" s="5">
        <f>ROUND(SUM(F13:F36),5)</f>
        <v>11411.23</v>
      </c>
      <c r="G37" s="3"/>
      <c r="H37" s="5">
        <f>ROUND(SUM(H13:H36),5)</f>
        <v>11080.27</v>
      </c>
      <c r="I37" s="3"/>
      <c r="J37" s="5">
        <f>ROUND(SUM(J13:J36),5)</f>
        <v>2357.4899999999998</v>
      </c>
      <c r="K37" s="3"/>
      <c r="L37" s="5">
        <f>ROUND(SUM(L13:L36),5)</f>
        <v>33.85</v>
      </c>
      <c r="M37" s="3"/>
      <c r="N37" s="5">
        <f>ROUND(SUM(N13:N36),5)</f>
        <v>1000</v>
      </c>
      <c r="O37" s="3"/>
      <c r="P37" s="5">
        <f>ROUND(SUM(P13:P36),5)</f>
        <v>2862.82</v>
      </c>
      <c r="Q37" s="3"/>
      <c r="R37" s="5">
        <f>ROUND(SUM(R13:R36),5)</f>
        <v>980</v>
      </c>
      <c r="S37" s="3"/>
      <c r="T37" s="5">
        <f>ROUND(SUM(T13:T36),5)</f>
        <v>13341.58</v>
      </c>
      <c r="U37" s="3"/>
      <c r="V37" s="5">
        <f>ROUND(SUM(V13:V36),5)</f>
        <v>18577.810000000001</v>
      </c>
      <c r="W37" s="3"/>
      <c r="X37" s="5">
        <f>ROUND(SUM(X13:X36),5)</f>
        <v>353.74</v>
      </c>
      <c r="Y37" s="3"/>
      <c r="Z37" s="5">
        <f>ROUND(SUM(Z13:Z36),5)</f>
        <v>10.5</v>
      </c>
      <c r="AA37" s="3"/>
      <c r="AB37" s="5">
        <f>ROUND(SUM(AB13:AB36),5)</f>
        <v>2455.15</v>
      </c>
      <c r="AC37" s="3"/>
      <c r="AD37" s="5">
        <f t="shared" si="2"/>
        <v>41972.94</v>
      </c>
      <c r="AE37" s="3"/>
      <c r="AF37" s="5">
        <f>ROUND(SUM(AF13:AF36),5)</f>
        <v>0</v>
      </c>
      <c r="AG37" s="3"/>
      <c r="AH37" s="5">
        <f t="shared" si="3"/>
        <v>64464.44</v>
      </c>
    </row>
    <row r="38" spans="1:34" ht="30" customHeight="1" x14ac:dyDescent="0.25">
      <c r="A38" s="1"/>
      <c r="B38" s="1" t="s">
        <v>51</v>
      </c>
      <c r="C38" s="1"/>
      <c r="D38" s="1"/>
      <c r="E38" s="1"/>
      <c r="F38" s="2">
        <f>ROUND(F3+F12-F37,5)</f>
        <v>-5723.23</v>
      </c>
      <c r="G38" s="3"/>
      <c r="H38" s="2">
        <f>ROUND(H3+H12-H37,5)</f>
        <v>-11080.27</v>
      </c>
      <c r="I38" s="3"/>
      <c r="J38" s="2">
        <f>ROUND(J3+J12-J37,5)</f>
        <v>-1957.49</v>
      </c>
      <c r="K38" s="3"/>
      <c r="L38" s="2">
        <f>ROUND(L3+L12-L37,5)</f>
        <v>-33.85</v>
      </c>
      <c r="M38" s="3"/>
      <c r="N38" s="2">
        <f>ROUND(N3+N12-N37,5)</f>
        <v>0</v>
      </c>
      <c r="O38" s="3"/>
      <c r="P38" s="2">
        <f>ROUND(P3+P12-P37,5)</f>
        <v>-2862.82</v>
      </c>
      <c r="Q38" s="3"/>
      <c r="R38" s="2">
        <f>ROUND(R3+R12-R37,5)</f>
        <v>-980</v>
      </c>
      <c r="S38" s="3"/>
      <c r="T38" s="2">
        <f>ROUND(T3+T12-T37,5)</f>
        <v>-10566.58</v>
      </c>
      <c r="U38" s="3"/>
      <c r="V38" s="2">
        <f>ROUND(V3+V12-V37,5)</f>
        <v>-10927.02</v>
      </c>
      <c r="W38" s="3"/>
      <c r="X38" s="2">
        <f>ROUND(X3+X12-X37,5)</f>
        <v>-333.74</v>
      </c>
      <c r="Y38" s="3"/>
      <c r="Z38" s="2">
        <f>ROUND(Z3+Z12-Z37,5)</f>
        <v>-10.5</v>
      </c>
      <c r="AA38" s="3"/>
      <c r="AB38" s="2">
        <f>ROUND(AB3+AB12-AB37,5)</f>
        <v>-2455.15</v>
      </c>
      <c r="AC38" s="3"/>
      <c r="AD38" s="2">
        <f t="shared" si="2"/>
        <v>-30127.15</v>
      </c>
      <c r="AE38" s="3"/>
      <c r="AF38" s="2">
        <f>ROUND(AF3+AF12-AF37,5)</f>
        <v>82612.399999999994</v>
      </c>
      <c r="AG38" s="3"/>
      <c r="AH38" s="2">
        <f t="shared" si="3"/>
        <v>35681.75</v>
      </c>
    </row>
    <row r="39" spans="1:34" ht="30" customHeight="1" x14ac:dyDescent="0.25">
      <c r="A39" s="1"/>
      <c r="B39" s="1" t="s">
        <v>52</v>
      </c>
      <c r="C39" s="1"/>
      <c r="D39" s="1"/>
      <c r="E39" s="1"/>
      <c r="F39" s="2"/>
      <c r="G39" s="3"/>
      <c r="H39" s="2"/>
      <c r="I39" s="3"/>
      <c r="J39" s="2"/>
      <c r="K39" s="3"/>
      <c r="L39" s="2"/>
      <c r="M39" s="3"/>
      <c r="N39" s="2"/>
      <c r="O39" s="3"/>
      <c r="P39" s="2"/>
      <c r="Q39" s="3"/>
      <c r="R39" s="2"/>
      <c r="S39" s="3"/>
      <c r="T39" s="2"/>
      <c r="U39" s="3"/>
      <c r="V39" s="2"/>
      <c r="W39" s="3"/>
      <c r="X39" s="2"/>
      <c r="Y39" s="3"/>
      <c r="Z39" s="2"/>
      <c r="AA39" s="3"/>
      <c r="AB39" s="2"/>
      <c r="AC39" s="3"/>
      <c r="AD39" s="2"/>
      <c r="AE39" s="3"/>
      <c r="AF39" s="2"/>
      <c r="AG39" s="3"/>
      <c r="AH39" s="2"/>
    </row>
    <row r="40" spans="1:34" x14ac:dyDescent="0.25">
      <c r="A40" s="1"/>
      <c r="B40" s="1"/>
      <c r="C40" s="1" t="s">
        <v>53</v>
      </c>
      <c r="D40" s="1"/>
      <c r="E40" s="1"/>
      <c r="F40" s="2"/>
      <c r="G40" s="3"/>
      <c r="H40" s="2"/>
      <c r="I40" s="3"/>
      <c r="J40" s="2"/>
      <c r="K40" s="3"/>
      <c r="L40" s="2"/>
      <c r="M40" s="3"/>
      <c r="N40" s="2"/>
      <c r="O40" s="3"/>
      <c r="P40" s="2"/>
      <c r="Q40" s="3"/>
      <c r="R40" s="2"/>
      <c r="S40" s="3"/>
      <c r="T40" s="2"/>
      <c r="U40" s="3"/>
      <c r="V40" s="2"/>
      <c r="W40" s="3"/>
      <c r="X40" s="2"/>
      <c r="Y40" s="3"/>
      <c r="Z40" s="2"/>
      <c r="AA40" s="3"/>
      <c r="AB40" s="2"/>
      <c r="AC40" s="3"/>
      <c r="AD40" s="2"/>
      <c r="AE40" s="3"/>
      <c r="AF40" s="2"/>
      <c r="AG40" s="3"/>
      <c r="AH40" s="2"/>
    </row>
    <row r="41" spans="1:34" ht="15.75" thickBot="1" x14ac:dyDescent="0.3">
      <c r="A41" s="1"/>
      <c r="B41" s="1"/>
      <c r="C41" s="1"/>
      <c r="D41" s="1" t="s">
        <v>54</v>
      </c>
      <c r="E41" s="1"/>
      <c r="F41" s="4">
        <v>0</v>
      </c>
      <c r="G41" s="3"/>
      <c r="H41" s="4">
        <v>0</v>
      </c>
      <c r="I41" s="3"/>
      <c r="J41" s="4">
        <v>0</v>
      </c>
      <c r="K41" s="3"/>
      <c r="L41" s="4">
        <v>0</v>
      </c>
      <c r="M41" s="3"/>
      <c r="N41" s="4">
        <v>0</v>
      </c>
      <c r="O41" s="3"/>
      <c r="P41" s="4">
        <v>0</v>
      </c>
      <c r="Q41" s="3"/>
      <c r="R41" s="4">
        <v>0</v>
      </c>
      <c r="S41" s="3"/>
      <c r="T41" s="4">
        <v>0</v>
      </c>
      <c r="U41" s="3"/>
      <c r="V41" s="4">
        <v>0</v>
      </c>
      <c r="W41" s="3"/>
      <c r="X41" s="4">
        <v>0</v>
      </c>
      <c r="Y41" s="3"/>
      <c r="Z41" s="4">
        <v>0</v>
      </c>
      <c r="AA41" s="3"/>
      <c r="AB41" s="4">
        <v>0</v>
      </c>
      <c r="AC41" s="3"/>
      <c r="AD41" s="4">
        <f>ROUND(SUM(J41:AB41),5)</f>
        <v>0</v>
      </c>
      <c r="AE41" s="3"/>
      <c r="AF41" s="4">
        <v>63.06</v>
      </c>
      <c r="AG41" s="3"/>
      <c r="AH41" s="4">
        <f>ROUND(SUM(F41:H41)+SUM(AD41:AF41),5)</f>
        <v>63.06</v>
      </c>
    </row>
    <row r="42" spans="1:34" ht="15.75" thickBot="1" x14ac:dyDescent="0.3">
      <c r="A42" s="1"/>
      <c r="B42" s="1"/>
      <c r="C42" s="1" t="s">
        <v>55</v>
      </c>
      <c r="D42" s="1"/>
      <c r="E42" s="1"/>
      <c r="F42" s="6">
        <f>ROUND(SUM(F40:F41),5)</f>
        <v>0</v>
      </c>
      <c r="G42" s="3"/>
      <c r="H42" s="6">
        <f>ROUND(SUM(H40:H41),5)</f>
        <v>0</v>
      </c>
      <c r="I42" s="3"/>
      <c r="J42" s="6">
        <f>ROUND(SUM(J40:J41),5)</f>
        <v>0</v>
      </c>
      <c r="K42" s="3"/>
      <c r="L42" s="6">
        <f>ROUND(SUM(L40:L41),5)</f>
        <v>0</v>
      </c>
      <c r="M42" s="3"/>
      <c r="N42" s="6">
        <f>ROUND(SUM(N40:N41),5)</f>
        <v>0</v>
      </c>
      <c r="O42" s="3"/>
      <c r="P42" s="6">
        <f>ROUND(SUM(P40:P41),5)</f>
        <v>0</v>
      </c>
      <c r="Q42" s="3"/>
      <c r="R42" s="6">
        <f>ROUND(SUM(R40:R41),5)</f>
        <v>0</v>
      </c>
      <c r="S42" s="3"/>
      <c r="T42" s="6">
        <f>ROUND(SUM(T40:T41),5)</f>
        <v>0</v>
      </c>
      <c r="U42" s="3"/>
      <c r="V42" s="6">
        <f>ROUND(SUM(V40:V41),5)</f>
        <v>0</v>
      </c>
      <c r="W42" s="3"/>
      <c r="X42" s="6">
        <f>ROUND(SUM(X40:X41),5)</f>
        <v>0</v>
      </c>
      <c r="Y42" s="3"/>
      <c r="Z42" s="6">
        <f>ROUND(SUM(Z40:Z41),5)</f>
        <v>0</v>
      </c>
      <c r="AA42" s="3"/>
      <c r="AB42" s="6">
        <f>ROUND(SUM(AB40:AB41),5)</f>
        <v>0</v>
      </c>
      <c r="AC42" s="3"/>
      <c r="AD42" s="6">
        <f>ROUND(SUM(J42:AB42),5)</f>
        <v>0</v>
      </c>
      <c r="AE42" s="3"/>
      <c r="AF42" s="6">
        <f>ROUND(SUM(AF40:AF41),5)</f>
        <v>63.06</v>
      </c>
      <c r="AG42" s="3"/>
      <c r="AH42" s="6">
        <f>ROUND(SUM(F42:H42)+SUM(AD42:AF42),5)</f>
        <v>63.06</v>
      </c>
    </row>
    <row r="43" spans="1:34" ht="30" customHeight="1" thickBot="1" x14ac:dyDescent="0.3">
      <c r="A43" s="1"/>
      <c r="B43" s="1" t="s">
        <v>56</v>
      </c>
      <c r="C43" s="1"/>
      <c r="D43" s="1"/>
      <c r="E43" s="1"/>
      <c r="F43" s="6">
        <f>ROUND(F39+F42,5)</f>
        <v>0</v>
      </c>
      <c r="G43" s="3"/>
      <c r="H43" s="6">
        <f>ROUND(H39+H42,5)</f>
        <v>0</v>
      </c>
      <c r="I43" s="3"/>
      <c r="J43" s="6">
        <f>ROUND(J39+J42,5)</f>
        <v>0</v>
      </c>
      <c r="K43" s="3"/>
      <c r="L43" s="6">
        <f>ROUND(L39+L42,5)</f>
        <v>0</v>
      </c>
      <c r="M43" s="3"/>
      <c r="N43" s="6">
        <f>ROUND(N39+N42,5)</f>
        <v>0</v>
      </c>
      <c r="O43" s="3"/>
      <c r="P43" s="6">
        <f>ROUND(P39+P42,5)</f>
        <v>0</v>
      </c>
      <c r="Q43" s="3"/>
      <c r="R43" s="6">
        <f>ROUND(R39+R42,5)</f>
        <v>0</v>
      </c>
      <c r="S43" s="3"/>
      <c r="T43" s="6">
        <f>ROUND(T39+T42,5)</f>
        <v>0</v>
      </c>
      <c r="U43" s="3"/>
      <c r="V43" s="6">
        <f>ROUND(V39+V42,5)</f>
        <v>0</v>
      </c>
      <c r="W43" s="3"/>
      <c r="X43" s="6">
        <f>ROUND(X39+X42,5)</f>
        <v>0</v>
      </c>
      <c r="Y43" s="3"/>
      <c r="Z43" s="6">
        <f>ROUND(Z39+Z42,5)</f>
        <v>0</v>
      </c>
      <c r="AA43" s="3"/>
      <c r="AB43" s="6">
        <f>ROUND(AB39+AB42,5)</f>
        <v>0</v>
      </c>
      <c r="AC43" s="3"/>
      <c r="AD43" s="6">
        <f>ROUND(SUM(J43:AB43),5)</f>
        <v>0</v>
      </c>
      <c r="AE43" s="3"/>
      <c r="AF43" s="6">
        <f>ROUND(AF39+AF42,5)</f>
        <v>63.06</v>
      </c>
      <c r="AG43" s="3"/>
      <c r="AH43" s="6">
        <f>ROUND(SUM(F43:H43)+SUM(AD43:AF43),5)</f>
        <v>63.06</v>
      </c>
    </row>
    <row r="44" spans="1:34" s="8" customFormat="1" ht="30" customHeight="1" thickBot="1" x14ac:dyDescent="0.25">
      <c r="A44" s="1" t="s">
        <v>57</v>
      </c>
      <c r="B44" s="1"/>
      <c r="C44" s="1"/>
      <c r="D44" s="1"/>
      <c r="E44" s="1"/>
      <c r="F44" s="7">
        <f>ROUND(F38+F43,5)</f>
        <v>-5723.23</v>
      </c>
      <c r="G44" s="1"/>
      <c r="H44" s="7">
        <f>ROUND(H38+H43,5)</f>
        <v>-11080.27</v>
      </c>
      <c r="I44" s="1"/>
      <c r="J44" s="7">
        <f>ROUND(J38+J43,5)</f>
        <v>-1957.49</v>
      </c>
      <c r="K44" s="1"/>
      <c r="L44" s="7">
        <f>ROUND(L38+L43,5)</f>
        <v>-33.85</v>
      </c>
      <c r="M44" s="1"/>
      <c r="N44" s="7">
        <f>ROUND(N38+N43,5)</f>
        <v>0</v>
      </c>
      <c r="O44" s="1"/>
      <c r="P44" s="7">
        <f>ROUND(P38+P43,5)</f>
        <v>-2862.82</v>
      </c>
      <c r="Q44" s="1"/>
      <c r="R44" s="7">
        <f>ROUND(R38+R43,5)</f>
        <v>-980</v>
      </c>
      <c r="S44" s="1"/>
      <c r="T44" s="7">
        <f>ROUND(T38+T43,5)</f>
        <v>-10566.58</v>
      </c>
      <c r="U44" s="1"/>
      <c r="V44" s="7">
        <f>ROUND(V38+V43,5)</f>
        <v>-10927.02</v>
      </c>
      <c r="W44" s="1"/>
      <c r="X44" s="7">
        <f>ROUND(X38+X43,5)</f>
        <v>-333.74</v>
      </c>
      <c r="Y44" s="1"/>
      <c r="Z44" s="7">
        <f>ROUND(Z38+Z43,5)</f>
        <v>-10.5</v>
      </c>
      <c r="AA44" s="1"/>
      <c r="AB44" s="7">
        <f>ROUND(AB38+AB43,5)</f>
        <v>-2455.15</v>
      </c>
      <c r="AC44" s="1"/>
      <c r="AD44" s="7">
        <f>ROUND(SUM(J44:AB44),5)</f>
        <v>-30127.15</v>
      </c>
      <c r="AE44" s="1"/>
      <c r="AF44" s="7">
        <f>ROUND(AF38+AF43,5)</f>
        <v>82675.460000000006</v>
      </c>
      <c r="AG44" s="1"/>
      <c r="AH44" s="7">
        <f>ROUND(SUM(F44:H44)+SUM(AD44:AF44),5)</f>
        <v>35744.81</v>
      </c>
    </row>
    <row r="45" spans="1:34" ht="15.75" thickTop="1" x14ac:dyDescent="0.25"/>
  </sheetData>
  <pageMargins left="0.7" right="0.7" top="0.75" bottom="0.75" header="0.25" footer="0.3"/>
  <pageSetup orientation="landscape" r:id="rId1"/>
  <headerFooter>
    <oddHeader>&amp;L&amp;"Arial,Bold"&amp;8 9:41 AM
&amp;"Arial,Bold"&amp;8 01/23/12
&amp;"Arial,Bold"&amp;8 Cash Basis&amp;C&amp;"Arial,Bold"&amp;12 Operation Ward 57
&amp;"Arial,Bold"&amp;14 Profit &amp;&amp; Loss by Class
&amp;"Arial,Bold"&amp;10 January through December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Brittney</cp:lastModifiedBy>
  <cp:lastPrinted>2013-01-21T17:06:55Z</cp:lastPrinted>
  <dcterms:created xsi:type="dcterms:W3CDTF">2012-01-23T17:41:30Z</dcterms:created>
  <dcterms:modified xsi:type="dcterms:W3CDTF">2013-01-21T17:07:00Z</dcterms:modified>
</cp:coreProperties>
</file>